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2E90E24B-285A-45BF-BE05-349EBEF89D7C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lífskoðunarfélög'!$A$5:$I$54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H62" i="1"/>
  <c r="H61" i="1"/>
  <c r="G63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7" i="1"/>
  <c r="I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7" i="1"/>
  <c r="H6" i="1"/>
  <c r="F63" i="1"/>
  <c r="E63" i="1"/>
  <c r="I63" i="1" l="1"/>
  <c r="H63" i="1"/>
  <c r="D63" i="1"/>
  <c r="C63" i="1"/>
</calcChain>
</file>

<file path=xl/sharedStrings.xml><?xml version="1.0" encoding="utf-8"?>
<sst xmlns="http://schemas.openxmlformats.org/spreadsheetml/2006/main" count="122" uniqueCount="120">
  <si>
    <t>Kóði</t>
  </si>
  <si>
    <t>Heiti trúfélags og lífsskoðunarfélags</t>
  </si>
  <si>
    <t>Fjöldi 
1. des. 2021</t>
  </si>
  <si>
    <t>Fjöldi 
1. des. 2022</t>
  </si>
  <si>
    <t>Fjöldi 
1. des. 2023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</si>
  <si>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</si>
  <si>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</si>
  <si>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</si>
  <si>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</si>
  <si>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</si>
  <si>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</si>
  <si>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</si>
  <si>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</si>
  <si>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</si>
  <si>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</si>
  <si>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</si>
  <si>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</si>
  <si>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</si>
  <si>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</si>
  <si>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</si>
  <si>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</si>
  <si>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</si>
  <si>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</si>
  <si>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</si>
  <si>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</si>
  <si>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</si>
  <si>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</si>
  <si>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</si>
  <si>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</si>
  <si>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</si>
  <si>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</si>
  <si>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</si>
  <si>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</si>
  <si>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</si>
  <si>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</si>
  <si>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</si>
  <si>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</si>
  <si>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</si>
  <si>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</si>
  <si>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</si>
  <si>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</si>
  <si>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</si>
  <si>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H</t>
  </si>
  <si>
    <t>Fyrsta baptistakirkjan</t>
  </si>
  <si>
    <t>Y</t>
  </si>
  <si>
    <t>Heimakirkja</t>
  </si>
  <si>
    <t>-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</si>
  <si>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</si>
  <si>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</si>
  <si>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</si>
  <si>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</si>
  <si>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</si>
  <si>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</si>
  <si>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</si>
  <si>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</si>
  <si>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</si>
  <si>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</si>
  <si>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</si>
  <si>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</si>
  <si>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</si>
  <si>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</si>
  <si>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</si>
  <si>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</si>
  <si>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(</t>
  </si>
  <si>
    <t>Lífspekifélag Íslands</t>
  </si>
  <si>
    <t>Ð</t>
  </si>
  <si>
    <t>Loftstofan baptistakirkjan</t>
  </si>
  <si>
    <t>"</t>
  </si>
  <si>
    <t>Menningarfélag gyðinga</t>
  </si>
  <si>
    <t>$</t>
  </si>
  <si>
    <t>Nýja Avalon</t>
  </si>
  <si>
    <t>Óháði söfnuðurinn</t>
  </si>
  <si>
    <t>X</t>
  </si>
  <si>
    <t>Reykjavíkurgoðorð</t>
  </si>
  <si>
    <t>S</t>
  </si>
  <si>
    <t>Rússneska rétttrúnaðarkirkjan</t>
  </si>
  <si>
    <t>Ä</t>
  </si>
  <si>
    <t>Samfélag Ahmadiyya-múslima á Íslandi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</si>
  <si>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</si>
  <si>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</si>
  <si>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</si>
  <si>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</si>
  <si>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</si>
  <si>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</si>
  <si>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</si>
  <si>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</si>
  <si>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</si>
  <si>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</si>
  <si>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</si>
  <si>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</si>
  <si>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</si>
  <si>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°</t>
  </si>
  <si>
    <t>Söfnuður heilags Bartelómeusar</t>
  </si>
  <si>
    <t>C</t>
  </si>
  <si>
    <t>Vegurinn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</si>
  <si>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</si>
  <si>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</si>
  <si>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</si>
  <si>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</si>
  <si>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</si>
  <si>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</si>
  <si>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</si>
  <si>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</si>
  <si>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</si>
  <si>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</si>
  <si>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</si>
  <si>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</si>
  <si>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</si>
  <si>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</si>
  <si>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</si>
  <si>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</si>
  <si>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</si>
  <si>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</si>
  <si>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Ashutosh jóga á Íslandi</t>
  </si>
  <si>
    <t>Fjöldi 
1. des. 2024</t>
  </si>
  <si>
    <t>Fjöldi 
1. jan. 2025</t>
  </si>
  <si>
    <t>Fjöldi skráðra í trú- og lífsskoðunarfélög 1. janúar 2025</t>
  </si>
  <si>
    <t>og  samanburður við 1. desember 2021-2024</t>
  </si>
  <si>
    <t>Þjóðskrá  9. janúar 2024</t>
  </si>
  <si>
    <t>Breyting milli
1. des. 2024 og 1. jan.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</si>
</sst>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left"/>
    </xf>
  </cellXfs>
  <cellStyles count="1">
    <cellStyle name="Normal" xfId="0" builtinId="0"/>
  </cellStyles>
  <dxfs count="16"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69710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I60" headerRowDxfId="15" tableBorderDxfId="14">
  <sortState xmlns:xlrd2="http://schemas.microsoft.com/office/spreadsheetml/2017/richdata2" ref="A6:I60">
    <sortCondition ref="B6:B60"/>
  </sortState>
  <tableColumns count="9">
    <tableColumn id="1" xr3:uid="{5A5034BA-0DC5-4E8E-9904-268752C2F185}" name="Kóði" totalsRowLabel="Total" dataDxfId="13"/>
    <tableColumn id="3" xr3:uid="{8AB60062-4382-4353-9FA9-03F424649869}" name="Heiti trúfélags og lífsskoðunarfélags" dataDxfId="12"/>
    <tableColumn id="5" xr3:uid="{041D3997-97A4-45DF-B47D-E658E819C7B0}" name="Fjöldi _x000a_1. des. 2021"/>
    <tableColumn id="6" xr3:uid="{86935C47-778F-4852-9E6B-3D267A50645B}" name="Fjöldi _x000a_1. des. 2022" dataDxfId="11"/>
    <tableColumn id="2" xr3:uid="{00857813-BA2C-4B37-A5AA-25857A29FB31}" name="Fjöldi _x000a_1. des. 2023" dataDxfId="10"/>
    <tableColumn id="10" xr3:uid="{7415C1AF-2107-4588-9665-A82A0D5B1184}" name="Fjöldi _x000a_1. des. 2024" dataDxfId="9"/>
    <tableColumn id="9" xr3:uid="{F55F2794-0098-4DF3-9C92-639DBF275DCA}" name="Fjöldi _x000a_1. jan. 2025" dataDxfId="6"/>
    <tableColumn id="7" xr3:uid="{E80BEDED-2BB9-4487-A6C4-FD73BA521B9B}" name="Breyting milli_x000a_1. des. 2024 og 1. jan. 2025" dataDxfId="8">
      <calculatedColumnFormula>Table26[[#This Row],[Fjöldi 
1. jan. 2025]]-Table26[[#This Row],[Fjöldi 
1. des. 2024]]</calculatedColumnFormula>
    </tableColumn>
    <tableColumn id="8" xr3:uid="{B5E3D39A-280F-4905-8CB0-6FAE603ECDCC}" name="í %" totalsRowFunction="sum" totalsRowDxfId="7">
      <calculatedColumnFormula>Table26[[#This Row],[Fjöldi 
1. jan. 2025]]/Table26[[#This Row],[Fjöldi 
1. des. 2024]]-1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J79"/>
  <sheetViews>
    <sheetView tabSelected="1" zoomScale="85" zoomScaleNormal="85" workbookViewId="0">
      <pane ySplit="5" topLeftCell="A9" activePane="bottomLeft" state="frozen"/>
      <selection pane="bottomLeft" activeCell="O57" sqref="O57"/>
    </sheetView>
  </sheetViews>
  <sheetFormatPr defaultColWidth="9.140625" defaultRowHeight="14.25" customHeight="1" x14ac:dyDescent="0.2"/>
  <cols>
    <col min="1" max="1" width="8.42578125" style="3" customWidth="1"/>
    <col min="2" max="2" width="43.7109375" style="2" bestFit="1" customWidth="1"/>
    <col min="3" max="5" width="16" style="16" customWidth="1"/>
    <col min="6" max="7" width="21" style="16" customWidth="1"/>
    <col min="8" max="8" width="32.28515625" style="3" customWidth="1"/>
    <col min="9" max="9" width="9.28515625" style="16" bestFit="1" customWidth="1"/>
    <col min="10" max="16384" width="9.140625" style="2"/>
  </cols>
  <sheetData>
    <row r="1" spans="1:10" x14ac:dyDescent="0.2">
      <c r="A1" s="21"/>
      <c r="B1" s="22"/>
      <c r="C1" s="23"/>
      <c r="D1" s="23"/>
      <c r="E1" s="23"/>
      <c r="F1" s="21"/>
      <c r="G1" s="21"/>
      <c r="H1" s="23"/>
      <c r="I1" s="1"/>
    </row>
    <row r="2" spans="1:10" ht="18" x14ac:dyDescent="0.25">
      <c r="A2" s="24"/>
      <c r="B2" s="20"/>
      <c r="C2" s="25" t="s">
        <v>116</v>
      </c>
      <c r="D2" s="23"/>
      <c r="E2" s="23"/>
      <c r="F2" s="21"/>
      <c r="G2" s="21"/>
      <c r="H2" s="23"/>
      <c r="I2" s="1"/>
    </row>
    <row r="3" spans="1:10" ht="18" x14ac:dyDescent="0.25">
      <c r="A3" s="21"/>
      <c r="B3" s="22"/>
      <c r="C3" s="25" t="s">
        <v>117</v>
      </c>
      <c r="D3" s="23"/>
      <c r="E3" s="23"/>
      <c r="F3" s="21"/>
      <c r="G3" s="21"/>
      <c r="H3" s="23"/>
      <c r="I3" s="1"/>
    </row>
    <row r="4" spans="1:10" x14ac:dyDescent="0.2">
      <c r="A4" s="21"/>
      <c r="B4" s="22"/>
      <c r="C4" s="26" t="s">
        <v>118</v>
      </c>
      <c r="D4" s="23"/>
      <c r="E4" s="23"/>
      <c r="F4" s="21"/>
      <c r="G4" s="21"/>
      <c r="H4" s="23"/>
      <c r="I4" s="1"/>
    </row>
    <row r="5" spans="1:10" ht="51" customHeight="1" x14ac:dyDescent="0.25">
      <c r="A5" s="4" t="s">
        <v>0</v>
      </c>
      <c r="B5" s="5" t="s">
        <v>1</v>
      </c>
      <c r="C5" s="6" t="s">
        <v>2</v>
      </c>
      <c r="D5" s="6" t="s">
        <v>3</v>
      </c>
      <c r="E5" s="6" t="s">
        <v>4</v>
      </c>
      <c r="F5" s="6" t="s">
        <v>114</v>
      </c>
      <c r="G5" s="6" t="s">
        <v>115</v>
      </c>
      <c r="H5" s="7" t="s">
        <v>119</v>
      </c>
      <c r="I5" s="8" t="s">
        <v>5</v>
      </c>
      <c r="J5" s="17"/>
    </row>
    <row r="6" spans="1:10" x14ac:dyDescent="0.2">
      <c r="A6" s="3" t="s">
        <v>6</v>
      </c>
      <c r="B6" s="9" t="s">
        <v>7</v>
      </c>
      <c r="C6" s="10">
        <v>84</v>
      </c>
      <c r="D6" s="10">
        <v>111</v>
      </c>
      <c r="E6" s="10">
        <v>128</v>
      </c>
      <c r="F6" s="10">
        <v>153</v>
      </c>
      <c r="G6" s="10">
        <v>156</v>
      </c>
      <c r="H6" s="11">
        <f>Table26[[#This Row],[Fjöldi 
1. jan. 2025]]-Table26[[#This Row],[Fjöldi 
1. des. 2024]]</f>
        <v>3</v>
      </c>
      <c r="I6" s="12">
        <f>Table26[[#This Row],[Fjöldi 
1. jan. 2025]]/Table26[[#This Row],[Fjöldi 
1. des. 2024]]-1</f>
        <v>1.9607843137254832E-2</v>
      </c>
      <c r="J6" s="10"/>
    </row>
    <row r="7" spans="1:10" x14ac:dyDescent="0.2">
      <c r="A7" s="3" t="s">
        <v>8</v>
      </c>
      <c r="B7" s="9" t="s">
        <v>9</v>
      </c>
      <c r="C7" s="10">
        <v>12</v>
      </c>
      <c r="D7" s="10">
        <v>10</v>
      </c>
      <c r="E7" s="10">
        <v>9</v>
      </c>
      <c r="F7" s="10">
        <v>10</v>
      </c>
      <c r="G7" s="10">
        <v>10</v>
      </c>
      <c r="H7" s="11">
        <f>Table26[[#This Row],[Fjöldi 
1. jan. 2025]]-Table26[[#This Row],[Fjöldi 
1. des. 2024]]</f>
        <v>0</v>
      </c>
      <c r="I7" s="12">
        <f>Table26[[#This Row],[Fjöldi 
1. jan. 2025]]/Table26[[#This Row],[Fjöldi 
1. des. 2024]]-1</f>
        <v>0</v>
      </c>
      <c r="J7" s="10"/>
    </row>
    <row r="8" spans="1:10" x14ac:dyDescent="0.2">
      <c r="A8" s="3" t="s">
        <v>62</v>
      </c>
      <c r="B8" s="9" t="s">
        <v>113</v>
      </c>
      <c r="C8" s="10">
        <v>55</v>
      </c>
      <c r="D8" s="10">
        <v>60</v>
      </c>
      <c r="E8" s="10">
        <v>59</v>
      </c>
      <c r="F8" s="10">
        <v>64</v>
      </c>
      <c r="G8" s="10">
        <v>64</v>
      </c>
      <c r="H8" s="11">
        <f>Table26[[#This Row],[Fjöldi 
1. jan. 2025]]-Table26[[#This Row],[Fjöldi 
1. des. 2024]]</f>
        <v>0</v>
      </c>
      <c r="I8" s="12">
        <f>Table26[[#This Row],[Fjöldi 
1. jan. 2025]]/Table26[[#This Row],[Fjöldi 
1. des. 2024]]-1</f>
        <v>0</v>
      </c>
      <c r="J8" s="10"/>
    </row>
    <row r="9" spans="1:10" x14ac:dyDescent="0.2">
      <c r="A9" s="3" t="s">
        <v>10</v>
      </c>
      <c r="B9" s="9" t="s">
        <v>11</v>
      </c>
      <c r="C9" s="10">
        <v>5502</v>
      </c>
      <c r="D9" s="10">
        <v>5740</v>
      </c>
      <c r="E9" s="10">
        <v>5986</v>
      </c>
      <c r="F9" s="10">
        <v>6135</v>
      </c>
      <c r="G9" s="10">
        <v>6147</v>
      </c>
      <c r="H9" s="11">
        <f>Table26[[#This Row],[Fjöldi 
1. jan. 2025]]-Table26[[#This Row],[Fjöldi 
1. des. 2024]]</f>
        <v>12</v>
      </c>
      <c r="I9" s="12">
        <f>Table26[[#This Row],[Fjöldi 
1. jan. 2025]]/Table26[[#This Row],[Fjöldi 
1. des. 2024]]-1</f>
        <v>1.9559902200489976E-3</v>
      </c>
      <c r="J9" s="10"/>
    </row>
    <row r="10" spans="1:10" x14ac:dyDescent="0.2">
      <c r="A10" s="3" t="s">
        <v>12</v>
      </c>
      <c r="B10" s="9" t="s">
        <v>13</v>
      </c>
      <c r="C10" s="10">
        <v>338</v>
      </c>
      <c r="D10" s="10">
        <v>324</v>
      </c>
      <c r="E10" s="10">
        <v>304</v>
      </c>
      <c r="F10" s="10">
        <v>298</v>
      </c>
      <c r="G10" s="10">
        <v>296</v>
      </c>
      <c r="H10" s="11">
        <f>Table26[[#This Row],[Fjöldi 
1. jan. 2025]]-Table26[[#This Row],[Fjöldi 
1. des. 2024]]</f>
        <v>-2</v>
      </c>
      <c r="I10" s="12">
        <f>Table26[[#This Row],[Fjöldi 
1. jan. 2025]]/Table26[[#This Row],[Fjöldi 
1. des. 2024]]-1</f>
        <v>-6.7114093959731447E-3</v>
      </c>
      <c r="J10" s="10"/>
    </row>
    <row r="11" spans="1:10" x14ac:dyDescent="0.2">
      <c r="A11" s="3" t="s">
        <v>14</v>
      </c>
      <c r="B11" s="9" t="s">
        <v>15</v>
      </c>
      <c r="C11" s="10">
        <v>138</v>
      </c>
      <c r="D11" s="10">
        <v>136</v>
      </c>
      <c r="E11" s="10">
        <v>136</v>
      </c>
      <c r="F11" s="10">
        <v>135</v>
      </c>
      <c r="G11" s="10">
        <v>138</v>
      </c>
      <c r="H11" s="11">
        <f>Table26[[#This Row],[Fjöldi 
1. jan. 2025]]-Table26[[#This Row],[Fjöldi 
1. des. 2024]]</f>
        <v>3</v>
      </c>
      <c r="I11" s="12">
        <f>Table26[[#This Row],[Fjöldi 
1. jan. 2025]]/Table26[[#This Row],[Fjöldi 
1. des. 2024]]-1</f>
        <v>2.2222222222222143E-2</v>
      </c>
      <c r="J11" s="10"/>
    </row>
    <row r="12" spans="1:10" x14ac:dyDescent="0.2">
      <c r="A12" s="3" t="s">
        <v>16</v>
      </c>
      <c r="B12" s="9" t="s">
        <v>17</v>
      </c>
      <c r="C12" s="10">
        <v>114</v>
      </c>
      <c r="D12" s="10">
        <v>118</v>
      </c>
      <c r="E12" s="10">
        <v>119</v>
      </c>
      <c r="F12" s="10">
        <v>117</v>
      </c>
      <c r="G12" s="10">
        <v>119</v>
      </c>
      <c r="H12" s="11">
        <f>Table26[[#This Row],[Fjöldi 
1. jan. 2025]]-Table26[[#This Row],[Fjöldi 
1. des. 2024]]</f>
        <v>2</v>
      </c>
      <c r="I12" s="12">
        <f>Table26[[#This Row],[Fjöldi 
1. jan. 2025]]/Table26[[#This Row],[Fjöldi 
1. des. 2024]]-1</f>
        <v>1.7094017094017033E-2</v>
      </c>
      <c r="J12" s="10"/>
    </row>
    <row r="13" spans="1:10" x14ac:dyDescent="0.2">
      <c r="A13" s="3" t="s">
        <v>18</v>
      </c>
      <c r="B13" s="2" t="s">
        <v>19</v>
      </c>
      <c r="C13" s="10">
        <v>1093</v>
      </c>
      <c r="D13" s="10">
        <v>1103</v>
      </c>
      <c r="E13" s="10">
        <v>1094</v>
      </c>
      <c r="F13" s="10">
        <v>1078</v>
      </c>
      <c r="G13" s="10">
        <v>1074</v>
      </c>
      <c r="H13" s="11">
        <f>Table26[[#This Row],[Fjöldi 
1. jan. 2025]]-Table26[[#This Row],[Fjöldi 
1. des. 2024]]</f>
        <v>-4</v>
      </c>
      <c r="I13" s="12">
        <f>Table26[[#This Row],[Fjöldi 
1. jan. 2025]]/Table26[[#This Row],[Fjöldi 
1. des. 2024]]-1</f>
        <v>-3.7105751391465214E-3</v>
      </c>
      <c r="J13" s="10"/>
    </row>
    <row r="14" spans="1:10" x14ac:dyDescent="0.2">
      <c r="A14" s="3" t="s">
        <v>20</v>
      </c>
      <c r="B14" s="9" t="s">
        <v>21</v>
      </c>
      <c r="C14" s="10">
        <v>27</v>
      </c>
      <c r="D14" s="10">
        <v>26</v>
      </c>
      <c r="E14" s="10">
        <v>25</v>
      </c>
      <c r="F14" s="10">
        <v>25</v>
      </c>
      <c r="G14" s="10">
        <v>25</v>
      </c>
      <c r="H14" s="11">
        <f>Table26[[#This Row],[Fjöldi 
1. jan. 2025]]-Table26[[#This Row],[Fjöldi 
1. des. 2024]]</f>
        <v>0</v>
      </c>
      <c r="I14" s="12">
        <f>Table26[[#This Row],[Fjöldi 
1. jan. 2025]]/Table26[[#This Row],[Fjöldi 
1. des. 2024]]-1</f>
        <v>0</v>
      </c>
      <c r="J14" s="10"/>
    </row>
    <row r="15" spans="1:10" x14ac:dyDescent="0.2">
      <c r="A15" s="3" t="s">
        <v>22</v>
      </c>
      <c r="B15" s="9" t="s">
        <v>23</v>
      </c>
      <c r="C15" s="10">
        <v>215</v>
      </c>
      <c r="D15" s="10">
        <v>192</v>
      </c>
      <c r="E15" s="10">
        <v>180</v>
      </c>
      <c r="F15" s="10">
        <v>187</v>
      </c>
      <c r="G15" s="10">
        <v>187</v>
      </c>
      <c r="H15" s="11">
        <f>Table26[[#This Row],[Fjöldi 
1. jan. 2025]]-Table26[[#This Row],[Fjöldi 
1. des. 2024]]</f>
        <v>0</v>
      </c>
      <c r="I15" s="12">
        <f>Table26[[#This Row],[Fjöldi 
1. jan. 2025]]/Table26[[#This Row],[Fjöldi 
1. des. 2024]]-1</f>
        <v>0</v>
      </c>
      <c r="J15" s="10"/>
    </row>
    <row r="16" spans="1:10" x14ac:dyDescent="0.2">
      <c r="A16" s="3" t="s">
        <v>24</v>
      </c>
      <c r="B16" s="9" t="s">
        <v>25</v>
      </c>
      <c r="C16" s="10">
        <v>31</v>
      </c>
      <c r="D16" s="10">
        <v>37</v>
      </c>
      <c r="E16" s="10">
        <v>37</v>
      </c>
      <c r="F16" s="10">
        <v>36</v>
      </c>
      <c r="G16" s="10">
        <v>36</v>
      </c>
      <c r="H16" s="11">
        <f>Table26[[#This Row],[Fjöldi 
1. jan. 2025]]-Table26[[#This Row],[Fjöldi 
1. des. 2024]]</f>
        <v>0</v>
      </c>
      <c r="I16" s="12">
        <f>Table26[[#This Row],[Fjöldi 
1. jan. 2025]]/Table26[[#This Row],[Fjöldi 
1. des. 2024]]-1</f>
        <v>0</v>
      </c>
      <c r="J16" s="10"/>
    </row>
    <row r="17" spans="1:10" x14ac:dyDescent="0.2">
      <c r="A17" s="3" t="s">
        <v>26</v>
      </c>
      <c r="B17" s="9" t="s">
        <v>27</v>
      </c>
      <c r="C17" s="10">
        <v>157</v>
      </c>
      <c r="D17" s="10">
        <v>181</v>
      </c>
      <c r="E17" s="10">
        <v>218</v>
      </c>
      <c r="F17" s="10">
        <v>234</v>
      </c>
      <c r="G17" s="10">
        <v>233</v>
      </c>
      <c r="H17" s="11">
        <f>Table26[[#This Row],[Fjöldi 
1. jan. 2025]]-Table26[[#This Row],[Fjöldi 
1. des. 2024]]</f>
        <v>-1</v>
      </c>
      <c r="I17" s="12">
        <f>Table26[[#This Row],[Fjöldi 
1. jan. 2025]]/Table26[[#This Row],[Fjöldi 
1. des. 2024]]-1</f>
        <v>-4.2735042735042583E-3</v>
      </c>
      <c r="J17" s="10"/>
    </row>
    <row r="18" spans="1:10" x14ac:dyDescent="0.2">
      <c r="A18" s="3" t="s">
        <v>28</v>
      </c>
      <c r="B18" s="9" t="s">
        <v>29</v>
      </c>
      <c r="C18" s="10">
        <v>23</v>
      </c>
      <c r="D18" s="10">
        <v>21</v>
      </c>
      <c r="E18" s="10">
        <v>21</v>
      </c>
      <c r="F18" s="10">
        <v>20</v>
      </c>
      <c r="G18" s="10">
        <v>20</v>
      </c>
      <c r="H18" s="11">
        <f>Table26[[#This Row],[Fjöldi 
1. jan. 2025]]-Table26[[#This Row],[Fjöldi 
1. des. 2024]]</f>
        <v>0</v>
      </c>
      <c r="I18" s="12">
        <f>Table26[[#This Row],[Fjöldi 
1. jan. 2025]]/Table26[[#This Row],[Fjöldi 
1. des. 2024]]-1</f>
        <v>0</v>
      </c>
      <c r="J18" s="10"/>
    </row>
    <row r="19" spans="1:10" x14ac:dyDescent="0.2">
      <c r="A19" s="3" t="s">
        <v>30</v>
      </c>
      <c r="B19" s="9" t="s">
        <v>31</v>
      </c>
      <c r="C19" s="10">
        <v>21</v>
      </c>
      <c r="D19" s="10">
        <v>22</v>
      </c>
      <c r="E19" s="10">
        <v>24</v>
      </c>
      <c r="F19" s="10">
        <v>26</v>
      </c>
      <c r="G19" s="10">
        <v>26</v>
      </c>
      <c r="H19" s="11">
        <f>Table26[[#This Row],[Fjöldi 
1. jan. 2025]]-Table26[[#This Row],[Fjöldi 
1. des. 2024]]</f>
        <v>0</v>
      </c>
      <c r="I19" s="12">
        <f>Table26[[#This Row],[Fjöldi 
1. jan. 2025]]/Table26[[#This Row],[Fjöldi 
1. des. 2024]]-1</f>
        <v>0</v>
      </c>
      <c r="J19" s="10"/>
    </row>
    <row r="20" spans="1:10" x14ac:dyDescent="0.2">
      <c r="A20" s="3" t="s">
        <v>32</v>
      </c>
      <c r="B20" s="2" t="s">
        <v>33</v>
      </c>
      <c r="C20" s="10">
        <v>580</v>
      </c>
      <c r="D20" s="10">
        <v>571</v>
      </c>
      <c r="E20" s="10">
        <v>574</v>
      </c>
      <c r="F20" s="10">
        <v>583</v>
      </c>
      <c r="G20" s="10">
        <v>580</v>
      </c>
      <c r="H20" s="11">
        <f>Table26[[#This Row],[Fjöldi 
1. jan. 2025]]-Table26[[#This Row],[Fjöldi 
1. des. 2024]]</f>
        <v>-3</v>
      </c>
      <c r="I20" s="12">
        <f>Table26[[#This Row],[Fjöldi 
1. jan. 2025]]/Table26[[#This Row],[Fjöldi 
1. des. 2024]]-1</f>
        <v>-5.145797598627766E-3</v>
      </c>
      <c r="J20" s="10"/>
    </row>
    <row r="21" spans="1:10" x14ac:dyDescent="0.2">
      <c r="A21" s="3" t="s">
        <v>34</v>
      </c>
      <c r="B21" s="9" t="s">
        <v>35</v>
      </c>
      <c r="C21" s="10">
        <v>44</v>
      </c>
      <c r="D21" s="10">
        <v>45</v>
      </c>
      <c r="E21" s="10">
        <v>46</v>
      </c>
      <c r="F21" s="10">
        <v>45</v>
      </c>
      <c r="G21" s="10">
        <v>44</v>
      </c>
      <c r="H21" s="11">
        <f>Table26[[#This Row],[Fjöldi 
1. jan. 2025]]-Table26[[#This Row],[Fjöldi 
1. des. 2024]]</f>
        <v>-1</v>
      </c>
      <c r="I21" s="12">
        <f>Table26[[#This Row],[Fjöldi 
1. jan. 2025]]/Table26[[#This Row],[Fjöldi 
1. des. 2024]]-1</f>
        <v>-2.2222222222222254E-2</v>
      </c>
      <c r="J21" s="10"/>
    </row>
    <row r="22" spans="1:10" x14ac:dyDescent="0.2">
      <c r="A22" s="3" t="s">
        <v>36</v>
      </c>
      <c r="B22" s="9" t="s">
        <v>37</v>
      </c>
      <c r="C22" s="10">
        <v>18</v>
      </c>
      <c r="D22" s="10">
        <v>17</v>
      </c>
      <c r="E22" s="10">
        <v>16</v>
      </c>
      <c r="F22" s="10">
        <v>15</v>
      </c>
      <c r="G22" s="10">
        <v>15</v>
      </c>
      <c r="H22" s="11">
        <f>Table26[[#This Row],[Fjöldi 
1. jan. 2025]]-Table26[[#This Row],[Fjöldi 
1. des. 2024]]</f>
        <v>0</v>
      </c>
      <c r="I22" s="12">
        <f>Table26[[#This Row],[Fjöldi 
1. jan. 2025]]/Table26[[#This Row],[Fjöldi 
1. des. 2024]]-1</f>
        <v>0</v>
      </c>
      <c r="J22" s="10"/>
    </row>
    <row r="23" spans="1:10" x14ac:dyDescent="0.2">
      <c r="A23" s="3">
        <v>8</v>
      </c>
      <c r="B23" s="9" t="s">
        <v>38</v>
      </c>
      <c r="C23" s="10">
        <v>7425</v>
      </c>
      <c r="D23" s="10">
        <v>7507</v>
      </c>
      <c r="E23" s="10">
        <v>7635</v>
      </c>
      <c r="F23" s="10">
        <v>7772</v>
      </c>
      <c r="G23" s="10">
        <v>7770</v>
      </c>
      <c r="H23" s="11">
        <f>Table26[[#This Row],[Fjöldi 
1. jan. 2025]]-Table26[[#This Row],[Fjöldi 
1. des. 2024]]</f>
        <v>-2</v>
      </c>
      <c r="I23" s="12">
        <f>Table26[[#This Row],[Fjöldi 
1. jan. 2025]]/Table26[[#This Row],[Fjöldi 
1. des. 2024]]-1</f>
        <v>-2.573340195574092E-4</v>
      </c>
      <c r="J23" s="10"/>
    </row>
    <row r="24" spans="1:10" x14ac:dyDescent="0.2">
      <c r="A24" s="3">
        <v>2</v>
      </c>
      <c r="B24" s="9" t="s">
        <v>39</v>
      </c>
      <c r="C24" s="10">
        <v>10011</v>
      </c>
      <c r="D24" s="10">
        <v>9953</v>
      </c>
      <c r="E24" s="10">
        <v>9958</v>
      </c>
      <c r="F24" s="10">
        <v>9935</v>
      </c>
      <c r="G24" s="10">
        <v>9956</v>
      </c>
      <c r="H24" s="11">
        <f>Table26[[#This Row],[Fjöldi 
1. jan. 2025]]-Table26[[#This Row],[Fjöldi 
1. des. 2024]]</f>
        <v>21</v>
      </c>
      <c r="I24" s="12">
        <f>Table26[[#This Row],[Fjöldi 
1. jan. 2025]]/Table26[[#This Row],[Fjöldi 
1. des. 2024]]-1</f>
        <v>2.1137393054857512E-3</v>
      </c>
      <c r="J24" s="10"/>
    </row>
    <row r="25" spans="1:10" x14ac:dyDescent="0.2">
      <c r="A25" s="3" t="s">
        <v>40</v>
      </c>
      <c r="B25" s="9" t="s">
        <v>41</v>
      </c>
      <c r="C25" s="10">
        <v>102</v>
      </c>
      <c r="D25" s="10">
        <v>96</v>
      </c>
      <c r="E25" s="10">
        <v>89</v>
      </c>
      <c r="F25" s="10">
        <v>87</v>
      </c>
      <c r="G25" s="10">
        <v>85</v>
      </c>
      <c r="H25" s="11">
        <f>Table26[[#This Row],[Fjöldi 
1. jan. 2025]]-Table26[[#This Row],[Fjöldi 
1. des. 2024]]</f>
        <v>-2</v>
      </c>
      <c r="I25" s="12">
        <f>Table26[[#This Row],[Fjöldi 
1. jan. 2025]]/Table26[[#This Row],[Fjöldi 
1. des. 2024]]-1</f>
        <v>-2.2988505747126409E-2</v>
      </c>
      <c r="J25" s="10"/>
    </row>
    <row r="26" spans="1:10" x14ac:dyDescent="0.2">
      <c r="A26" s="3" t="s">
        <v>42</v>
      </c>
      <c r="B26" s="9" t="s">
        <v>43</v>
      </c>
      <c r="C26" s="10">
        <v>45</v>
      </c>
      <c r="D26" s="10">
        <v>51</v>
      </c>
      <c r="E26" s="10">
        <v>56</v>
      </c>
      <c r="F26" s="10">
        <v>55</v>
      </c>
      <c r="G26" s="10">
        <v>54</v>
      </c>
      <c r="H26" s="11">
        <f>Table26[[#This Row],[Fjöldi 
1. jan. 2025]]-Table26[[#This Row],[Fjöldi 
1. des. 2024]]</f>
        <v>-1</v>
      </c>
      <c r="I26" s="12">
        <f>Table26[[#This Row],[Fjöldi 
1. jan. 2025]]/Table26[[#This Row],[Fjöldi 
1. des. 2024]]-1</f>
        <v>-1.8181818181818188E-2</v>
      </c>
      <c r="J26" s="10"/>
    </row>
    <row r="27" spans="1:10" x14ac:dyDescent="0.2">
      <c r="A27" s="3" t="s">
        <v>44</v>
      </c>
      <c r="B27" s="9" t="s">
        <v>45</v>
      </c>
      <c r="C27" s="10">
        <v>65</v>
      </c>
      <c r="D27" s="10">
        <v>59</v>
      </c>
      <c r="E27" s="10">
        <v>55</v>
      </c>
      <c r="F27" s="10">
        <v>52</v>
      </c>
      <c r="G27" s="10">
        <v>52</v>
      </c>
      <c r="H27" s="11">
        <f>Table26[[#This Row],[Fjöldi 
1. jan. 2025]]-Table26[[#This Row],[Fjöldi 
1. des. 2024]]</f>
        <v>0</v>
      </c>
      <c r="I27" s="12">
        <f>Table26[[#This Row],[Fjöldi 
1. jan. 2025]]/Table26[[#This Row],[Fjöldi 
1. des. 2024]]-1</f>
        <v>0</v>
      </c>
      <c r="J27" s="10"/>
    </row>
    <row r="28" spans="1:10" x14ac:dyDescent="0.2">
      <c r="A28" s="3" t="s">
        <v>47</v>
      </c>
      <c r="B28" s="9" t="s">
        <v>48</v>
      </c>
      <c r="C28" s="10">
        <v>158</v>
      </c>
      <c r="D28" s="10">
        <v>240</v>
      </c>
      <c r="E28" s="10">
        <v>268</v>
      </c>
      <c r="F28" s="10">
        <v>258</v>
      </c>
      <c r="G28" s="10">
        <v>257</v>
      </c>
      <c r="H28" s="11">
        <f>Table26[[#This Row],[Fjöldi 
1. jan. 2025]]-Table26[[#This Row],[Fjöldi 
1. des. 2024]]</f>
        <v>-1</v>
      </c>
      <c r="I28" s="12">
        <f>Table26[[#This Row],[Fjöldi 
1. jan. 2025]]/Table26[[#This Row],[Fjöldi 
1. des. 2024]]-1</f>
        <v>-3.8759689922480689E-3</v>
      </c>
      <c r="J28" s="10"/>
    </row>
    <row r="29" spans="1:10" x14ac:dyDescent="0.2">
      <c r="A29" s="3">
        <v>6</v>
      </c>
      <c r="B29" s="9" t="s">
        <v>49</v>
      </c>
      <c r="C29" s="10">
        <v>2108</v>
      </c>
      <c r="D29" s="10">
        <v>2071</v>
      </c>
      <c r="E29" s="10">
        <v>2080</v>
      </c>
      <c r="F29" s="10">
        <v>2065</v>
      </c>
      <c r="G29" s="10">
        <v>2065</v>
      </c>
      <c r="H29" s="11">
        <f>Table26[[#This Row],[Fjöldi 
1. jan. 2025]]-Table26[[#This Row],[Fjöldi 
1. des. 2024]]</f>
        <v>0</v>
      </c>
      <c r="I29" s="12">
        <f>Table26[[#This Row],[Fjöldi 
1. jan. 2025]]/Table26[[#This Row],[Fjöldi 
1. des. 2024]]-1</f>
        <v>0</v>
      </c>
      <c r="J29" s="10"/>
    </row>
    <row r="30" spans="1:10" x14ac:dyDescent="0.2">
      <c r="A30" s="3" t="s">
        <v>50</v>
      </c>
      <c r="B30" s="9" t="s">
        <v>51</v>
      </c>
      <c r="C30" s="10">
        <v>251</v>
      </c>
      <c r="D30" s="10">
        <v>407</v>
      </c>
      <c r="E30" s="10">
        <v>486</v>
      </c>
      <c r="F30" s="10">
        <v>586</v>
      </c>
      <c r="G30" s="10">
        <v>594</v>
      </c>
      <c r="H30" s="11">
        <f>Table26[[#This Row],[Fjöldi 
1. jan. 2025]]-Table26[[#This Row],[Fjöldi 
1. des. 2024]]</f>
        <v>8</v>
      </c>
      <c r="I30" s="12">
        <f>Table26[[#This Row],[Fjöldi 
1. jan. 2025]]/Table26[[#This Row],[Fjöldi 
1. des. 2024]]-1</f>
        <v>1.3651877133105783E-2</v>
      </c>
      <c r="J30" s="10"/>
    </row>
    <row r="31" spans="1:10" x14ac:dyDescent="0.2">
      <c r="A31" s="3" t="s">
        <v>52</v>
      </c>
      <c r="B31" s="9" t="s">
        <v>53</v>
      </c>
      <c r="C31" s="10">
        <v>17</v>
      </c>
      <c r="D31" s="10">
        <v>19</v>
      </c>
      <c r="E31" s="10">
        <v>20</v>
      </c>
      <c r="F31" s="10">
        <v>21</v>
      </c>
      <c r="G31" s="10">
        <v>23</v>
      </c>
      <c r="H31" s="11">
        <f>Table26[[#This Row],[Fjöldi 
1. jan. 2025]]-Table26[[#This Row],[Fjöldi 
1. des. 2024]]</f>
        <v>2</v>
      </c>
      <c r="I31" s="12">
        <f>Table26[[#This Row],[Fjöldi 
1. jan. 2025]]/Table26[[#This Row],[Fjöldi 
1. des. 2024]]-1</f>
        <v>9.5238095238095344E-2</v>
      </c>
      <c r="J31" s="10"/>
    </row>
    <row r="32" spans="1:10" x14ac:dyDescent="0.2">
      <c r="A32" s="3" t="s">
        <v>54</v>
      </c>
      <c r="B32" s="9" t="s">
        <v>55</v>
      </c>
      <c r="C32" s="10">
        <v>239</v>
      </c>
      <c r="D32" s="10">
        <v>230</v>
      </c>
      <c r="E32" s="10">
        <v>233</v>
      </c>
      <c r="F32" s="10">
        <v>226</v>
      </c>
      <c r="G32" s="10">
        <v>225</v>
      </c>
      <c r="H32" s="11">
        <f>Table26[[#This Row],[Fjöldi 
1. jan. 2025]]-Table26[[#This Row],[Fjöldi 
1. des. 2024]]</f>
        <v>-1</v>
      </c>
      <c r="I32" s="12">
        <f>Table26[[#This Row],[Fjöldi 
1. jan. 2025]]/Table26[[#This Row],[Fjöldi 
1. des. 2024]]-1</f>
        <v>-4.4247787610619538E-3</v>
      </c>
      <c r="J32" s="10"/>
    </row>
    <row r="33" spans="1:10" x14ac:dyDescent="0.2">
      <c r="A33" s="3">
        <v>7</v>
      </c>
      <c r="B33" s="9" t="s">
        <v>56</v>
      </c>
      <c r="C33" s="10">
        <v>14737</v>
      </c>
      <c r="D33" s="10">
        <v>14849</v>
      </c>
      <c r="E33" s="10">
        <v>15317</v>
      </c>
      <c r="F33" s="10">
        <v>15548</v>
      </c>
      <c r="G33" s="10">
        <v>15566</v>
      </c>
      <c r="H33" s="11">
        <f>Table26[[#This Row],[Fjöldi 
1. jan. 2025]]-Table26[[#This Row],[Fjöldi 
1. des. 2024]]</f>
        <v>18</v>
      </c>
      <c r="I33" s="12">
        <f>Table26[[#This Row],[Fjöldi 
1. jan. 2025]]/Table26[[#This Row],[Fjöldi 
1. des. 2024]]-1</f>
        <v>1.1577051710831565E-3</v>
      </c>
      <c r="J33" s="10"/>
    </row>
    <row r="34" spans="1:10" x14ac:dyDescent="0.2">
      <c r="A34" s="3" t="s">
        <v>57</v>
      </c>
      <c r="B34" s="9" t="s">
        <v>58</v>
      </c>
      <c r="C34" s="10">
        <v>24</v>
      </c>
      <c r="D34" s="10">
        <v>22</v>
      </c>
      <c r="E34" s="10">
        <v>22</v>
      </c>
      <c r="F34" s="10">
        <v>20</v>
      </c>
      <c r="G34" s="10">
        <v>20</v>
      </c>
      <c r="H34" s="11">
        <f>Table26[[#This Row],[Fjöldi 
1. jan. 2025]]-Table26[[#This Row],[Fjöldi 
1. des. 2024]]</f>
        <v>0</v>
      </c>
      <c r="I34" s="12">
        <f>Table26[[#This Row],[Fjöldi 
1. jan. 2025]]/Table26[[#This Row],[Fjöldi 
1. des. 2024]]-1</f>
        <v>0</v>
      </c>
      <c r="J34" s="10"/>
    </row>
    <row r="35" spans="1:10" x14ac:dyDescent="0.2">
      <c r="A35" s="3" t="s">
        <v>59</v>
      </c>
      <c r="B35" s="9" t="s">
        <v>60</v>
      </c>
      <c r="C35" s="10">
        <v>156</v>
      </c>
      <c r="D35" s="10">
        <v>142</v>
      </c>
      <c r="E35" s="10">
        <v>134</v>
      </c>
      <c r="F35" s="10">
        <v>122</v>
      </c>
      <c r="G35" s="10">
        <v>121</v>
      </c>
      <c r="H35" s="11">
        <f>Table26[[#This Row],[Fjöldi 
1. jan. 2025]]-Table26[[#This Row],[Fjöldi 
1. des. 2024]]</f>
        <v>-1</v>
      </c>
      <c r="I35" s="12">
        <f>Table26[[#This Row],[Fjöldi 
1. jan. 2025]]/Table26[[#This Row],[Fjöldi 
1. des. 2024]]-1</f>
        <v>-8.1967213114754189E-3</v>
      </c>
      <c r="J35" s="10"/>
    </row>
    <row r="36" spans="1:10" x14ac:dyDescent="0.2">
      <c r="A36" s="3">
        <v>4</v>
      </c>
      <c r="B36" s="9" t="s">
        <v>61</v>
      </c>
      <c r="C36" s="10">
        <v>615</v>
      </c>
      <c r="D36" s="10">
        <v>603</v>
      </c>
      <c r="E36" s="10">
        <v>587</v>
      </c>
      <c r="F36" s="10">
        <v>572</v>
      </c>
      <c r="G36" s="10">
        <v>569</v>
      </c>
      <c r="H36" s="11">
        <f>Table26[[#This Row],[Fjöldi 
1. jan. 2025]]-Table26[[#This Row],[Fjöldi 
1. des. 2024]]</f>
        <v>-3</v>
      </c>
      <c r="I36" s="12">
        <f>Table26[[#This Row],[Fjöldi 
1. jan. 2025]]/Table26[[#This Row],[Fjöldi 
1. des. 2024]]-1</f>
        <v>-5.2447552447552059E-3</v>
      </c>
      <c r="J36" s="10"/>
    </row>
    <row r="37" spans="1:10" x14ac:dyDescent="0.2">
      <c r="A37" s="3" t="s">
        <v>63</v>
      </c>
      <c r="B37" s="9" t="s">
        <v>64</v>
      </c>
      <c r="C37" s="10" t="s">
        <v>46</v>
      </c>
      <c r="D37" s="10">
        <v>29</v>
      </c>
      <c r="E37" s="10">
        <v>85</v>
      </c>
      <c r="F37" s="10">
        <v>119</v>
      </c>
      <c r="G37" s="10">
        <v>121</v>
      </c>
      <c r="H37" s="11">
        <f>Table26[[#This Row],[Fjöldi 
1. jan. 2025]]-Table26[[#This Row],[Fjöldi 
1. des. 2024]]</f>
        <v>2</v>
      </c>
      <c r="I37" s="12">
        <f>Table26[[#This Row],[Fjöldi 
1. jan. 2025]]/Table26[[#This Row],[Fjöldi 
1. des. 2024]]-1</f>
        <v>1.6806722689075571E-2</v>
      </c>
      <c r="J37" s="10"/>
    </row>
    <row r="38" spans="1:10" x14ac:dyDescent="0.2">
      <c r="A38" s="3" t="s">
        <v>65</v>
      </c>
      <c r="B38" s="9" t="s">
        <v>66</v>
      </c>
      <c r="C38" s="10">
        <v>47</v>
      </c>
      <c r="D38" s="10">
        <v>57</v>
      </c>
      <c r="E38" s="10">
        <v>77</v>
      </c>
      <c r="F38" s="10">
        <v>104</v>
      </c>
      <c r="G38" s="10">
        <v>109</v>
      </c>
      <c r="H38" s="11">
        <f>Table26[[#This Row],[Fjöldi 
1. jan. 2025]]-Table26[[#This Row],[Fjöldi 
1. des. 2024]]</f>
        <v>5</v>
      </c>
      <c r="I38" s="12">
        <f>Table26[[#This Row],[Fjöldi 
1. jan. 2025]]/Table26[[#This Row],[Fjöldi 
1. des. 2024]]-1</f>
        <v>4.8076923076923128E-2</v>
      </c>
      <c r="J38" s="10"/>
    </row>
    <row r="39" spans="1:10" x14ac:dyDescent="0.2">
      <c r="A39" s="3" t="s">
        <v>67</v>
      </c>
      <c r="B39" s="9" t="s">
        <v>68</v>
      </c>
      <c r="C39" s="10">
        <v>47</v>
      </c>
      <c r="D39" s="10">
        <v>55</v>
      </c>
      <c r="E39" s="10">
        <v>64</v>
      </c>
      <c r="F39" s="10">
        <v>68</v>
      </c>
      <c r="G39" s="10">
        <v>69</v>
      </c>
      <c r="H39" s="11">
        <f>Table26[[#This Row],[Fjöldi 
1. jan. 2025]]-Table26[[#This Row],[Fjöldi 
1. des. 2024]]</f>
        <v>1</v>
      </c>
      <c r="I39" s="12">
        <f>Table26[[#This Row],[Fjöldi 
1. jan. 2025]]/Table26[[#This Row],[Fjöldi 
1. des. 2024]]-1</f>
        <v>1.4705882352941124E-2</v>
      </c>
      <c r="J39" s="10"/>
    </row>
    <row r="40" spans="1:10" x14ac:dyDescent="0.2">
      <c r="A40" s="3" t="s">
        <v>69</v>
      </c>
      <c r="B40" s="9" t="s">
        <v>70</v>
      </c>
      <c r="C40" s="10">
        <v>5</v>
      </c>
      <c r="D40" s="10">
        <v>5</v>
      </c>
      <c r="E40" s="10">
        <v>5</v>
      </c>
      <c r="F40" s="10">
        <v>5</v>
      </c>
      <c r="G40" s="10">
        <v>5</v>
      </c>
      <c r="H40" s="11">
        <f>Table26[[#This Row],[Fjöldi 
1. jan. 2025]]-Table26[[#This Row],[Fjöldi 
1. des. 2024]]</f>
        <v>0</v>
      </c>
      <c r="I40" s="12">
        <f>Table26[[#This Row],[Fjöldi 
1. jan. 2025]]/Table26[[#This Row],[Fjöldi 
1. des. 2024]]-1</f>
        <v>0</v>
      </c>
      <c r="J40" s="10"/>
    </row>
    <row r="41" spans="1:10" x14ac:dyDescent="0.2">
      <c r="A41" s="3">
        <v>3</v>
      </c>
      <c r="B41" s="9" t="s">
        <v>71</v>
      </c>
      <c r="C41" s="10">
        <v>3201</v>
      </c>
      <c r="D41" s="10">
        <v>3175</v>
      </c>
      <c r="E41" s="10">
        <v>3128</v>
      </c>
      <c r="F41" s="10">
        <v>3094</v>
      </c>
      <c r="G41" s="10">
        <v>3098</v>
      </c>
      <c r="H41" s="11">
        <f>Table26[[#This Row],[Fjöldi 
1. jan. 2025]]-Table26[[#This Row],[Fjöldi 
1. des. 2024]]</f>
        <v>4</v>
      </c>
      <c r="I41" s="12">
        <f>Table26[[#This Row],[Fjöldi 
1. jan. 2025]]/Table26[[#This Row],[Fjöldi 
1. des. 2024]]-1</f>
        <v>1.2928248222365823E-3</v>
      </c>
      <c r="J41" s="10"/>
    </row>
    <row r="42" spans="1:10" x14ac:dyDescent="0.2">
      <c r="A42" s="3" t="s">
        <v>72</v>
      </c>
      <c r="B42" s="9" t="s">
        <v>73</v>
      </c>
      <c r="C42" s="10">
        <v>32</v>
      </c>
      <c r="D42" s="10">
        <v>35</v>
      </c>
      <c r="E42" s="10">
        <v>37</v>
      </c>
      <c r="F42" s="10">
        <v>39</v>
      </c>
      <c r="G42" s="10">
        <v>39</v>
      </c>
      <c r="H42" s="11">
        <f>Table26[[#This Row],[Fjöldi 
1. jan. 2025]]-Table26[[#This Row],[Fjöldi 
1. des. 2024]]</f>
        <v>0</v>
      </c>
      <c r="I42" s="12">
        <f>Table26[[#This Row],[Fjöldi 
1. jan. 2025]]/Table26[[#This Row],[Fjöldi 
1. des. 2024]]-1</f>
        <v>0</v>
      </c>
      <c r="J42" s="10"/>
    </row>
    <row r="43" spans="1:10" x14ac:dyDescent="0.2">
      <c r="A43" s="3" t="s">
        <v>74</v>
      </c>
      <c r="B43" s="9" t="s">
        <v>75</v>
      </c>
      <c r="C43" s="10">
        <v>786</v>
      </c>
      <c r="D43" s="10">
        <v>782</v>
      </c>
      <c r="E43" s="10">
        <v>780</v>
      </c>
      <c r="F43" s="10">
        <v>794</v>
      </c>
      <c r="G43" s="10">
        <v>798</v>
      </c>
      <c r="H43" s="11">
        <f>Table26[[#This Row],[Fjöldi 
1. jan. 2025]]-Table26[[#This Row],[Fjöldi 
1. des. 2024]]</f>
        <v>4</v>
      </c>
      <c r="I43" s="12">
        <f>Table26[[#This Row],[Fjöldi 
1. jan. 2025]]/Table26[[#This Row],[Fjöldi 
1. des. 2024]]-1</f>
        <v>5.0377833753147971E-3</v>
      </c>
      <c r="J43" s="10"/>
    </row>
    <row r="44" spans="1:10" x14ac:dyDescent="0.2">
      <c r="A44" s="3" t="s">
        <v>76</v>
      </c>
      <c r="B44" s="9" t="s">
        <v>77</v>
      </c>
      <c r="C44" s="10">
        <v>0</v>
      </c>
      <c r="D44" s="10">
        <v>0</v>
      </c>
      <c r="E44" s="10">
        <v>7</v>
      </c>
      <c r="F44" s="10">
        <v>11</v>
      </c>
      <c r="G44" s="10">
        <v>11</v>
      </c>
      <c r="H44" s="11">
        <f>Table26[[#This Row],[Fjöldi 
1. jan. 2025]]-Table26[[#This Row],[Fjöldi 
1. des. 2024]]</f>
        <v>0</v>
      </c>
      <c r="I44" s="12">
        <f>Table26[[#This Row],[Fjöldi 
1. jan. 2025]]/Table26[[#This Row],[Fjöldi 
1. des. 2024]]-1</f>
        <v>0</v>
      </c>
      <c r="J44" s="10"/>
    </row>
    <row r="45" spans="1:10" x14ac:dyDescent="0.2">
      <c r="A45" s="3" t="s">
        <v>78</v>
      </c>
      <c r="B45" s="9" t="s">
        <v>79</v>
      </c>
      <c r="C45" s="10">
        <v>25</v>
      </c>
      <c r="D45" s="10">
        <v>24</v>
      </c>
      <c r="E45" s="10">
        <v>23</v>
      </c>
      <c r="F45" s="10">
        <v>22</v>
      </c>
      <c r="G45" s="10">
        <v>22</v>
      </c>
      <c r="H45" s="11">
        <f>Table26[[#This Row],[Fjöldi 
1. jan. 2025]]-Table26[[#This Row],[Fjöldi 
1. des. 2024]]</f>
        <v>0</v>
      </c>
      <c r="I45" s="12">
        <f>Table26[[#This Row],[Fjöldi 
1. jan. 2025]]/Table26[[#This Row],[Fjöldi 
1. des. 2024]]-1</f>
        <v>0</v>
      </c>
      <c r="J45" s="10"/>
    </row>
    <row r="46" spans="1:10" x14ac:dyDescent="0.2">
      <c r="A46" s="3" t="s">
        <v>80</v>
      </c>
      <c r="B46" s="9" t="s">
        <v>81</v>
      </c>
      <c r="C46" s="10">
        <v>381</v>
      </c>
      <c r="D46" s="10">
        <v>391</v>
      </c>
      <c r="E46" s="10">
        <v>425</v>
      </c>
      <c r="F46" s="10">
        <v>466</v>
      </c>
      <c r="G46" s="10">
        <v>467</v>
      </c>
      <c r="H46" s="11">
        <f>Table26[[#This Row],[Fjöldi 
1. jan. 2025]]-Table26[[#This Row],[Fjöldi 
1. des. 2024]]</f>
        <v>1</v>
      </c>
      <c r="I46" s="12">
        <f>Table26[[#This Row],[Fjöldi 
1. jan. 2025]]/Table26[[#This Row],[Fjöldi 
1. des. 2024]]-1</f>
        <v>2.1459227467810482E-3</v>
      </c>
      <c r="J46" s="10"/>
    </row>
    <row r="47" spans="1:10" x14ac:dyDescent="0.2">
      <c r="A47" s="3" t="s">
        <v>82</v>
      </c>
      <c r="B47" s="9" t="s">
        <v>83</v>
      </c>
      <c r="C47" s="10">
        <v>161</v>
      </c>
      <c r="D47" s="10">
        <v>159</v>
      </c>
      <c r="E47" s="10">
        <v>158</v>
      </c>
      <c r="F47" s="10">
        <v>153</v>
      </c>
      <c r="G47" s="10">
        <v>153</v>
      </c>
      <c r="H47" s="11">
        <f>Table26[[#This Row],[Fjöldi 
1. jan. 2025]]-Table26[[#This Row],[Fjöldi 
1. des. 2024]]</f>
        <v>0</v>
      </c>
      <c r="I47" s="12">
        <f>Table26[[#This Row],[Fjöldi 
1. jan. 2025]]/Table26[[#This Row],[Fjöldi 
1. des. 2024]]-1</f>
        <v>0</v>
      </c>
      <c r="J47" s="10"/>
    </row>
    <row r="48" spans="1:10" x14ac:dyDescent="0.2">
      <c r="A48" s="3" t="s">
        <v>84</v>
      </c>
      <c r="B48" s="9" t="s">
        <v>85</v>
      </c>
      <c r="C48" s="10">
        <v>4621</v>
      </c>
      <c r="D48" s="10">
        <v>5345</v>
      </c>
      <c r="E48" s="10">
        <v>5790</v>
      </c>
      <c r="F48" s="10">
        <v>6138</v>
      </c>
      <c r="G48" s="10">
        <v>6151</v>
      </c>
      <c r="H48" s="11">
        <f>Table26[[#This Row],[Fjöldi 
1. jan. 2025]]-Table26[[#This Row],[Fjöldi 
1. des. 2024]]</f>
        <v>13</v>
      </c>
      <c r="I48" s="12">
        <f>Table26[[#This Row],[Fjöldi 
1. jan. 2025]]/Table26[[#This Row],[Fjöldi 
1. des. 2024]]-1</f>
        <v>2.1179537308568808E-3</v>
      </c>
      <c r="J48" s="10"/>
    </row>
    <row r="49" spans="1:10" x14ac:dyDescent="0.2">
      <c r="A49" s="3">
        <v>5</v>
      </c>
      <c r="B49" s="9" t="s">
        <v>86</v>
      </c>
      <c r="C49" s="10">
        <v>36</v>
      </c>
      <c r="D49" s="10">
        <v>35</v>
      </c>
      <c r="E49" s="10">
        <v>36</v>
      </c>
      <c r="F49" s="10">
        <v>34</v>
      </c>
      <c r="G49" s="10">
        <v>34</v>
      </c>
      <c r="H49" s="11">
        <f>Table26[[#This Row],[Fjöldi 
1. jan. 2025]]-Table26[[#This Row],[Fjöldi 
1. des. 2024]]</f>
        <v>0</v>
      </c>
      <c r="I49" s="12">
        <f>Table26[[#This Row],[Fjöldi 
1. jan. 2025]]/Table26[[#This Row],[Fjöldi 
1. des. 2024]]-1</f>
        <v>0</v>
      </c>
      <c r="J49" s="10"/>
    </row>
    <row r="50" spans="1:10" x14ac:dyDescent="0.2">
      <c r="A50" s="3" t="s">
        <v>87</v>
      </c>
      <c r="B50" s="9" t="s">
        <v>88</v>
      </c>
      <c r="C50" s="10">
        <v>397</v>
      </c>
      <c r="D50" s="10">
        <v>363</v>
      </c>
      <c r="E50" s="10">
        <v>338</v>
      </c>
      <c r="F50" s="10">
        <v>328</v>
      </c>
      <c r="G50" s="10">
        <v>330</v>
      </c>
      <c r="H50" s="11">
        <f>Table26[[#This Row],[Fjöldi 
1. jan. 2025]]-Table26[[#This Row],[Fjöldi 
1. des. 2024]]</f>
        <v>2</v>
      </c>
      <c r="I50" s="12">
        <f>Table26[[#This Row],[Fjöldi 
1. jan. 2025]]/Table26[[#This Row],[Fjöldi 
1. des. 2024]]-1</f>
        <v>6.0975609756097615E-3</v>
      </c>
      <c r="J50" s="10"/>
    </row>
    <row r="51" spans="1:10" x14ac:dyDescent="0.2">
      <c r="A51" s="3" t="s">
        <v>89</v>
      </c>
      <c r="B51" s="9" t="s">
        <v>90</v>
      </c>
      <c r="C51" s="10">
        <v>483</v>
      </c>
      <c r="D51" s="10">
        <v>549</v>
      </c>
      <c r="E51" s="10">
        <v>656</v>
      </c>
      <c r="F51" s="10">
        <v>770</v>
      </c>
      <c r="G51" s="10">
        <v>771</v>
      </c>
      <c r="H51" s="11">
        <f>Table26[[#This Row],[Fjöldi 
1. jan. 2025]]-Table26[[#This Row],[Fjöldi 
1. des. 2024]]</f>
        <v>1</v>
      </c>
      <c r="I51" s="12">
        <f>Table26[[#This Row],[Fjöldi 
1. jan. 2025]]/Table26[[#This Row],[Fjöldi 
1. des. 2024]]-1</f>
        <v>1.2987012987013546E-3</v>
      </c>
      <c r="J51" s="10"/>
    </row>
    <row r="52" spans="1:10" x14ac:dyDescent="0.2">
      <c r="A52" s="3" t="s">
        <v>91</v>
      </c>
      <c r="B52" s="9" t="s">
        <v>92</v>
      </c>
      <c r="C52" s="10">
        <v>0</v>
      </c>
      <c r="D52" s="10">
        <v>0</v>
      </c>
      <c r="E52" s="10">
        <v>14</v>
      </c>
      <c r="F52" s="10">
        <v>15</v>
      </c>
      <c r="G52" s="10">
        <v>15</v>
      </c>
      <c r="H52" s="11">
        <f>Table26[[#This Row],[Fjöldi 
1. jan. 2025]]-Table26[[#This Row],[Fjöldi 
1. des. 2024]]</f>
        <v>0</v>
      </c>
      <c r="I52" s="12">
        <f>Table26[[#This Row],[Fjöldi 
1. jan. 2025]]/Table26[[#This Row],[Fjöldi 
1. des. 2024]]-1</f>
        <v>0</v>
      </c>
      <c r="J52" s="10"/>
    </row>
    <row r="53" spans="1:10" x14ac:dyDescent="0.2">
      <c r="A53" s="3" t="s">
        <v>93</v>
      </c>
      <c r="B53" s="9" t="s">
        <v>94</v>
      </c>
      <c r="C53" s="10">
        <v>455</v>
      </c>
      <c r="D53" s="10">
        <v>442</v>
      </c>
      <c r="E53" s="10">
        <v>422</v>
      </c>
      <c r="F53" s="10">
        <v>408</v>
      </c>
      <c r="G53" s="10">
        <v>408</v>
      </c>
      <c r="H53" s="11">
        <f>Table26[[#This Row],[Fjöldi 
1. jan. 2025]]-Table26[[#This Row],[Fjöldi 
1. des. 2024]]</f>
        <v>0</v>
      </c>
      <c r="I53" s="12">
        <f>Table26[[#This Row],[Fjöldi 
1. jan. 2025]]/Table26[[#This Row],[Fjöldi 
1. des. 2024]]-1</f>
        <v>0</v>
      </c>
      <c r="J53" s="10"/>
    </row>
    <row r="54" spans="1:10" x14ac:dyDescent="0.2">
      <c r="A54" s="3" t="s">
        <v>95</v>
      </c>
      <c r="B54" s="9" t="s">
        <v>96</v>
      </c>
      <c r="C54" s="10">
        <v>3</v>
      </c>
      <c r="D54" s="10">
        <v>3</v>
      </c>
      <c r="E54" s="10">
        <v>3</v>
      </c>
      <c r="F54" s="10">
        <v>2</v>
      </c>
      <c r="G54" s="10">
        <v>2</v>
      </c>
      <c r="H54" s="11">
        <f>Table26[[#This Row],[Fjöldi 
1. jan. 2025]]-Table26[[#This Row],[Fjöldi 
1. des. 2024]]</f>
        <v>0</v>
      </c>
      <c r="I54" s="12">
        <f>Table26[[#This Row],[Fjöldi 
1. jan. 2025]]/Table26[[#This Row],[Fjöldi 
1. des. 2024]]-1</f>
        <v>0</v>
      </c>
      <c r="J54" s="10"/>
    </row>
    <row r="55" spans="1:10" x14ac:dyDescent="0.2">
      <c r="A55" s="3" t="s">
        <v>97</v>
      </c>
      <c r="B55" s="9" t="s">
        <v>98</v>
      </c>
      <c r="C55" s="10">
        <v>22</v>
      </c>
      <c r="D55" s="10" t="s">
        <v>46</v>
      </c>
      <c r="E55" s="10" t="s">
        <v>46</v>
      </c>
      <c r="F55" s="10">
        <v>1</v>
      </c>
      <c r="G55" s="10">
        <v>1</v>
      </c>
      <c r="H55" s="11">
        <f>Table26[[#This Row],[Fjöldi 
1. jan. 2025]]-Table26[[#This Row],[Fjöldi 
1. des. 2024]]</f>
        <v>0</v>
      </c>
      <c r="I55" s="12">
        <f>Table26[[#This Row],[Fjöldi 
1. jan. 2025]]/Table26[[#This Row],[Fjöldi 
1. des. 2024]]-1</f>
        <v>0</v>
      </c>
      <c r="J55" s="10"/>
    </row>
    <row r="56" spans="1:10" x14ac:dyDescent="0.2">
      <c r="A56" s="3" t="s">
        <v>99</v>
      </c>
      <c r="B56" s="9" t="s">
        <v>100</v>
      </c>
      <c r="C56" s="10">
        <v>593</v>
      </c>
      <c r="D56" s="10">
        <v>568</v>
      </c>
      <c r="E56" s="10">
        <v>538</v>
      </c>
      <c r="F56" s="10">
        <v>531</v>
      </c>
      <c r="G56" s="10">
        <v>531</v>
      </c>
      <c r="H56" s="11">
        <f>Table26[[#This Row],[Fjöldi 
1. jan. 2025]]-Table26[[#This Row],[Fjöldi 
1. des. 2024]]</f>
        <v>0</v>
      </c>
      <c r="I56" s="12">
        <f>Table26[[#This Row],[Fjöldi 
1. jan. 2025]]/Table26[[#This Row],[Fjöldi 
1. des. 2024]]-1</f>
        <v>0</v>
      </c>
      <c r="J56" s="10"/>
    </row>
    <row r="57" spans="1:10" ht="15.6" customHeight="1" x14ac:dyDescent="0.2">
      <c r="A57" s="3" t="s">
        <v>101</v>
      </c>
      <c r="B57" s="9" t="s">
        <v>102</v>
      </c>
      <c r="C57" s="10">
        <v>125</v>
      </c>
      <c r="D57" s="10">
        <v>132</v>
      </c>
      <c r="E57" s="10">
        <v>162</v>
      </c>
      <c r="F57" s="10">
        <v>165</v>
      </c>
      <c r="G57" s="10">
        <v>168</v>
      </c>
      <c r="H57" s="11">
        <f>Table26[[#This Row],[Fjöldi 
1. jan. 2025]]-Table26[[#This Row],[Fjöldi 
1. des. 2024]]</f>
        <v>3</v>
      </c>
      <c r="I57" s="12">
        <f>Table26[[#This Row],[Fjöldi 
1. jan. 2025]]/Table26[[#This Row],[Fjöldi 
1. des. 2024]]-1</f>
        <v>1.8181818181818077E-2</v>
      </c>
      <c r="J57" s="10"/>
    </row>
    <row r="58" spans="1:10" ht="15.6" customHeight="1" x14ac:dyDescent="0.2">
      <c r="A58" s="3" t="s">
        <v>103</v>
      </c>
      <c r="B58" s="9" t="s">
        <v>104</v>
      </c>
      <c r="C58" s="10">
        <v>212</v>
      </c>
      <c r="D58" s="10">
        <v>210</v>
      </c>
      <c r="E58" s="10">
        <v>203</v>
      </c>
      <c r="F58" s="10">
        <v>204</v>
      </c>
      <c r="G58" s="10">
        <v>204</v>
      </c>
      <c r="H58" s="11">
        <f>Table26[[#This Row],[Fjöldi 
1. jan. 2025]]-Table26[[#This Row],[Fjöldi 
1. des. 2024]]</f>
        <v>0</v>
      </c>
      <c r="I58" s="12">
        <f>Table26[[#This Row],[Fjöldi 
1. jan. 2025]]/Table26[[#This Row],[Fjöldi 
1. des. 2024]]-1</f>
        <v>0</v>
      </c>
      <c r="J58" s="10"/>
    </row>
    <row r="59" spans="1:10" ht="15.6" customHeight="1" x14ac:dyDescent="0.2">
      <c r="A59" s="3" t="s">
        <v>105</v>
      </c>
      <c r="B59" s="9" t="s">
        <v>106</v>
      </c>
      <c r="C59" s="10">
        <v>641</v>
      </c>
      <c r="D59" s="10">
        <v>534</v>
      </c>
      <c r="E59" s="10">
        <v>477</v>
      </c>
      <c r="F59" s="10">
        <v>418</v>
      </c>
      <c r="G59" s="10">
        <v>412</v>
      </c>
      <c r="H59" s="11">
        <f>Table26[[#This Row],[Fjöldi 
1. jan. 2025]]-Table26[[#This Row],[Fjöldi 
1. des. 2024]]</f>
        <v>-6</v>
      </c>
      <c r="I59" s="12">
        <f>Table26[[#This Row],[Fjöldi 
1. jan. 2025]]/Table26[[#This Row],[Fjöldi 
1. des. 2024]]-1</f>
        <v>-1.4354066985645897E-2</v>
      </c>
      <c r="J59" s="10"/>
    </row>
    <row r="60" spans="1:10" x14ac:dyDescent="0.2">
      <c r="A60" s="3">
        <v>1</v>
      </c>
      <c r="B60" s="2" t="s">
        <v>107</v>
      </c>
      <c r="C60" s="10">
        <v>229266</v>
      </c>
      <c r="D60" s="10">
        <v>227469</v>
      </c>
      <c r="E60" s="10">
        <v>225902</v>
      </c>
      <c r="F60" s="10">
        <v>224963</v>
      </c>
      <c r="G60" s="10">
        <v>224938</v>
      </c>
      <c r="H60" s="11">
        <f>Table26[[#This Row],[Fjöldi 
1. jan. 2025]]-Table26[[#This Row],[Fjöldi 
1. des. 2024]]</f>
        <v>-25</v>
      </c>
      <c r="I60" s="12">
        <f>Table26[[#This Row],[Fjöldi 
1. jan. 2025]]/Table26[[#This Row],[Fjöldi 
1. des. 2024]]-1</f>
        <v>-1.1112938572122033E-4</v>
      </c>
      <c r="J60" s="10"/>
    </row>
    <row r="61" spans="1:10" x14ac:dyDescent="0.2">
      <c r="A61" s="3">
        <v>9</v>
      </c>
      <c r="B61" s="2" t="s">
        <v>108</v>
      </c>
      <c r="C61" s="10">
        <v>60607</v>
      </c>
      <c r="D61" s="10">
        <v>71997</v>
      </c>
      <c r="E61" s="10">
        <v>82795</v>
      </c>
      <c r="F61" s="10">
        <v>89935</v>
      </c>
      <c r="G61" s="10">
        <v>89810</v>
      </c>
      <c r="H61" s="11">
        <f>G61-F61</f>
        <v>-125</v>
      </c>
      <c r="I61" s="12">
        <f>G61/F61-1</f>
        <v>-1.389892700283557E-3</v>
      </c>
      <c r="J61" s="18"/>
    </row>
    <row r="62" spans="1:10" x14ac:dyDescent="0.2">
      <c r="A62" s="3">
        <v>0</v>
      </c>
      <c r="B62" s="9" t="s">
        <v>109</v>
      </c>
      <c r="C62" s="10">
        <v>29137</v>
      </c>
      <c r="D62" s="10">
        <v>29811</v>
      </c>
      <c r="E62" s="10">
        <v>30557</v>
      </c>
      <c r="F62" s="10">
        <v>30779</v>
      </c>
      <c r="G62" s="10">
        <v>30806</v>
      </c>
      <c r="H62" s="11">
        <f>G62-F62</f>
        <v>27</v>
      </c>
      <c r="I62" s="12">
        <f>G62/F62-1</f>
        <v>8.7722148217950213E-4</v>
      </c>
    </row>
    <row r="63" spans="1:10" ht="15.75" x14ac:dyDescent="0.25">
      <c r="A63" s="4" t="s">
        <v>110</v>
      </c>
      <c r="B63" s="4"/>
      <c r="C63" s="13">
        <f>SUM(C1:C62)</f>
        <v>375688</v>
      </c>
      <c r="D63" s="13">
        <f>SUM(D1:D62)</f>
        <v>387133</v>
      </c>
      <c r="E63" s="13">
        <f>SUM(E6:E62)</f>
        <v>398598</v>
      </c>
      <c r="F63" s="13">
        <f>SUM(F6:F62)</f>
        <v>406046</v>
      </c>
      <c r="G63" s="13">
        <f>SUM(G6:G62)</f>
        <v>406000</v>
      </c>
      <c r="H63" s="14">
        <f>SUM(H6:H62)</f>
        <v>-46</v>
      </c>
      <c r="I63" s="15">
        <f>G63/F63-1</f>
        <v>-1.1328765706353217E-4</v>
      </c>
    </row>
    <row r="64" spans="1:10" x14ac:dyDescent="0.2">
      <c r="A64" s="9" t="s">
        <v>111</v>
      </c>
      <c r="B64" s="9"/>
    </row>
    <row r="65" spans="1:9" x14ac:dyDescent="0.2">
      <c r="A65" s="9" t="s">
        <v>112</v>
      </c>
      <c r="B65" s="3"/>
    </row>
    <row r="66" spans="1:9" x14ac:dyDescent="0.2">
      <c r="B66" s="3"/>
    </row>
    <row r="67" spans="1:9" x14ac:dyDescent="0.2">
      <c r="B67" s="3"/>
    </row>
    <row r="68" spans="1:9" x14ac:dyDescent="0.2">
      <c r="B68" s="3"/>
      <c r="E68" s="2"/>
      <c r="F68" s="2"/>
      <c r="G68" s="2"/>
      <c r="H68" s="19"/>
    </row>
    <row r="69" spans="1:9" x14ac:dyDescent="0.2">
      <c r="B69" s="3"/>
      <c r="E69" s="2"/>
      <c r="F69" s="2"/>
      <c r="G69" s="2"/>
      <c r="H69" s="19"/>
    </row>
    <row r="70" spans="1:9" x14ac:dyDescent="0.2">
      <c r="B70" s="3"/>
      <c r="E70" s="2"/>
      <c r="F70" s="2"/>
      <c r="G70" s="2"/>
      <c r="H70" s="19"/>
    </row>
    <row r="71" spans="1:9" x14ac:dyDescent="0.2">
      <c r="B71" s="3"/>
      <c r="E71" s="18"/>
      <c r="F71" s="18"/>
      <c r="G71" s="18"/>
      <c r="H71" s="19"/>
    </row>
    <row r="72" spans="1:9" s="10" customFormat="1" x14ac:dyDescent="0.2">
      <c r="A72" s="3"/>
      <c r="B72" s="3"/>
      <c r="C72" s="16"/>
      <c r="D72" s="16"/>
      <c r="E72" s="2"/>
      <c r="F72" s="2"/>
      <c r="G72" s="2"/>
      <c r="H72" s="19"/>
      <c r="I72" s="16"/>
    </row>
    <row r="73" spans="1:9" s="10" customFormat="1" x14ac:dyDescent="0.2">
      <c r="A73" s="3"/>
      <c r="B73" s="3"/>
      <c r="C73" s="16"/>
      <c r="D73" s="16"/>
      <c r="E73" s="16"/>
      <c r="F73" s="16"/>
      <c r="G73" s="16"/>
      <c r="H73" s="3"/>
      <c r="I73" s="16"/>
    </row>
    <row r="74" spans="1:9" s="10" customFormat="1" x14ac:dyDescent="0.2">
      <c r="A74" s="3"/>
      <c r="B74" s="3"/>
      <c r="C74" s="16"/>
      <c r="D74" s="16"/>
      <c r="E74" s="16"/>
      <c r="F74" s="16"/>
      <c r="G74" s="16"/>
      <c r="H74" s="3"/>
      <c r="I74" s="16"/>
    </row>
    <row r="75" spans="1:9" x14ac:dyDescent="0.2">
      <c r="B75" s="3"/>
    </row>
    <row r="76" spans="1:9" x14ac:dyDescent="0.2">
      <c r="B76" s="3"/>
    </row>
    <row r="77" spans="1:9" x14ac:dyDescent="0.2">
      <c r="B77" s="3"/>
    </row>
    <row r="78" spans="1:9" x14ac:dyDescent="0.2">
      <c r="B78" s="3"/>
    </row>
    <row r="79" spans="1:9" x14ac:dyDescent="0.2">
      <c r="B79" s="3"/>
    </row>
  </sheetData>
  <phoneticPr fontId="5" type="noConversion"/>
  <conditionalFormatting sqref="A6:D56 J8:J56 H8:I62 E61:G62">
    <cfRule type="expression" dxfId="5" priority="1">
      <formula>"MOD(ROW(),2)=1"</formula>
    </cfRule>
  </conditionalFormatting>
  <conditionalFormatting sqref="H6:I63">
    <cfRule type="cellIs" dxfId="4" priority="31" operator="lessThan">
      <formula>0</formula>
    </cfRule>
  </conditionalFormatting>
  <conditionalFormatting sqref="A58:D58 A60:D62">
    <cfRule type="expression" dxfId="3" priority="5">
      <formula>"MOD(ROW(),2)=1"</formula>
    </cfRule>
  </conditionalFormatting>
  <conditionalFormatting sqref="H6:J7 A63:I63">
    <cfRule type="expression" dxfId="2" priority="4">
      <formula>"MOD(ROW(),2)=1"</formula>
    </cfRule>
  </conditionalFormatting>
  <conditionalFormatting sqref="J38">
    <cfRule type="cellIs" dxfId="1" priority="23" operator="lessThan">
      <formula>0</formula>
    </cfRule>
  </conditionalFormatting>
  <conditionalFormatting sqref="J58 J60">
    <cfRule type="expression" dxfId="0" priority="24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4FB8FD-CA84-4500-919E-10C4CE9668C3}">
  <ds:schemaRefs>
    <ds:schemaRef ds:uri="http://purl.org/dc/terms/"/>
    <ds:schemaRef ds:uri="http://purl.org/dc/elements/1.1/"/>
    <ds:schemaRef ds:uri="http://schemas.microsoft.com/office/infopath/2007/PartnerControls"/>
    <ds:schemaRef ds:uri="0f55361a-f833-4a43-8605-93890fbeb092"/>
    <ds:schemaRef ds:uri="http://schemas.microsoft.com/office/2006/documentManagement/types"/>
    <ds:schemaRef ds:uri="ce491b4c-21e0-4ad2-a6a6-d5ec7b74d6e6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A8B59A-1DF2-4AEC-9D32-248214BA0C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2025-01-03T14:16:08Z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